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Lemmiku MS/"/>
    </mc:Choice>
  </mc:AlternateContent>
  <xr:revisionPtr revIDLastSave="1467" documentId="13_ncr:1_{527BB10C-8909-4436-9A7C-A24F53E7C016}" xr6:coauthVersionLast="47" xr6:coauthVersionMax="47" xr10:uidLastSave="{0C243F63-C4B6-4D8C-BE1D-50E2C00B6F3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1" l="1"/>
  <c r="F16" i="11"/>
  <c r="F17" i="11"/>
  <c r="F18" i="11"/>
  <c r="F19" i="11"/>
  <c r="F20" i="11"/>
  <c r="F21" i="11"/>
  <c r="F22" i="11"/>
  <c r="F13" i="11"/>
  <c r="F14" i="11"/>
  <c r="F12" i="11"/>
  <c r="F74" i="11"/>
  <c r="F73" i="11"/>
  <c r="F96" i="11"/>
  <c r="F95" i="11"/>
  <c r="F94" i="11"/>
  <c r="F77" i="11"/>
  <c r="F76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78" i="11" l="1"/>
  <c r="F30" i="11" l="1"/>
  <c r="F31" i="11"/>
  <c r="F32" i="11"/>
  <c r="F33" i="11"/>
  <c r="F34" i="11"/>
  <c r="F35" i="11"/>
  <c r="F36" i="11"/>
  <c r="F37" i="11"/>
  <c r="F38" i="11"/>
  <c r="F39" i="11"/>
  <c r="F80" i="11" l="1"/>
  <c r="F47" i="11" l="1"/>
  <c r="F46" i="11"/>
  <c r="F45" i="11"/>
  <c r="F44" i="11"/>
  <c r="F43" i="11"/>
  <c r="F42" i="11"/>
  <c r="F41" i="11"/>
  <c r="F40" i="11"/>
  <c r="F49" i="11" l="1"/>
  <c r="F10" i="11"/>
  <c r="F11" i="11"/>
  <c r="F23" i="11"/>
  <c r="F24" i="11"/>
  <c r="F25" i="11"/>
  <c r="F26" i="11"/>
  <c r="F27" i="11"/>
  <c r="F28" i="11"/>
  <c r="F90" i="11" l="1"/>
  <c r="F91" i="11"/>
  <c r="F92" i="11"/>
  <c r="F93" i="11"/>
  <c r="F50" i="11" l="1"/>
  <c r="F85" i="11" l="1"/>
  <c r="F86" i="11"/>
  <c r="F87" i="11"/>
  <c r="F88" i="11"/>
  <c r="F89" i="11"/>
  <c r="F99" i="11" l="1"/>
  <c r="F98" i="11"/>
  <c r="F81" i="11" l="1"/>
  <c r="F82" i="11" l="1"/>
  <c r="F83" i="11"/>
  <c r="F84" i="11"/>
  <c r="F100" i="11" l="1"/>
  <c r="F51" i="11"/>
  <c r="F52" i="11" s="1"/>
  <c r="E101" i="11" l="1"/>
  <c r="E102" i="11" s="1"/>
  <c r="E103" i="11" l="1"/>
</calcChain>
</file>

<file path=xl/sharedStrings.xml><?xml version="1.0" encoding="utf-8"?>
<sst xmlns="http://schemas.openxmlformats.org/spreadsheetml/2006/main" count="200" uniqueCount="108">
  <si>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</si>
  <si>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</si>
  <si>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</si>
  <si>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</si>
  <si>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</si>
  <si>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</si>
  <si>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</si>
  <si>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</si>
  <si>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</si>
  <si>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</si>
  <si>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</si>
  <si>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</si>
  <si>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</si>
  <si>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</si>
  <si>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</si>
  <si>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</si>
  <si>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</si>
  <si>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</si>
  <si>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</si>
  <si>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</si>
  <si>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</si>
  <si>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</si>
  <si>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</si>
  <si>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</si>
  <si>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</si>
  <si>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</si>
  <si>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</si>
  <si>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</si>
  <si>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</si>
  <si>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</si>
  <si>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</si>
  <si>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</si>
  <si>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</si>
  <si>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</si>
  <si>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</si>
  <si>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</si>
  <si>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</si>
  <si>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</si>
  <si>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</si>
  <si>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</si>
  <si>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</si>
  <si>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</si>
  <si>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Truupide rekonstrueerimine ja ehitamine</t>
  </si>
  <si>
    <t>Mahasõidukoht M3 muldkeha ja katendi ehitamine koos tihendamisega  (L=10 m, R=10 m) s.h.</t>
  </si>
  <si>
    <t>km</t>
  </si>
  <si>
    <t>Täiendav  juurdeveetav täitepinnas (kr/l)  truupidele, paigaldamine ja tihendamine (+materjal ja vedu karjäärist)</t>
  </si>
  <si>
    <t xml:space="preserve">TP-T kujuline tagasipööramise (TP-T), koha muldkeha ja teekatte ehitus koos tihendamisega s.h. </t>
  </si>
  <si>
    <t>Lisa 1 - Hinnapakkumuse vorm hankes "Lemmiku maaparandussüsteemi rekonstrueerimine"</t>
  </si>
  <si>
    <t>Lemmiku maaparandussüsteemi rekonstrueerimine</t>
  </si>
  <si>
    <t>398,4 ha</t>
  </si>
  <si>
    <t>Koordinaatidega seotud teostusjoonise koostamine koos Vaabu-Jürioja tee ja Metsküla tupiktee (RMK nõuete kohane ja digitaalne)</t>
  </si>
  <si>
    <t>Vaabu-Jürioja tee (2,82 km) uuendamine</t>
  </si>
  <si>
    <t>Lemmiku maaparandussüsteemi rekonstrueerimine kokku</t>
  </si>
  <si>
    <t>Vaabu-Jürioja tee (2,82 km) uuendamine kokku</t>
  </si>
  <si>
    <t>Metsküla tupiktee (2,04 km) rekonstrueerimine</t>
  </si>
  <si>
    <t>Metsküla tupiktee (2,04 km) rekonstrueerimine kokku</t>
  </si>
  <si>
    <t>Tee-elementide mahamärkimine 3 korda</t>
  </si>
  <si>
    <r>
      <t>Olemasoleva teemulde töötlemine profiili 1,8 m</t>
    </r>
    <r>
      <rPr>
        <vertAlign val="superscript"/>
        <sz val="8"/>
        <color indexed="8"/>
        <rFont val="Arial"/>
        <family val="2"/>
        <charset val="186"/>
      </rPr>
      <t>3</t>
    </r>
    <r>
      <rPr>
        <sz val="8"/>
        <color indexed="8"/>
        <rFont val="Arial"/>
        <family val="2"/>
        <charset val="186"/>
      </rPr>
      <t xml:space="preserve">/m </t>
    </r>
  </si>
  <si>
    <t>1000 m³</t>
  </si>
  <si>
    <r>
      <t>Teemulde tihendamine pärast profiili töötlemist 4 x (6m x 0,25m)=1,5m</t>
    </r>
    <r>
      <rPr>
        <vertAlign val="superscript"/>
        <sz val="8"/>
        <rFont val="Arial"/>
        <family val="2"/>
        <charset val="186"/>
      </rPr>
      <t>3</t>
    </r>
    <r>
      <rPr>
        <sz val="8"/>
        <rFont val="Arial"/>
        <family val="2"/>
        <charset val="186"/>
      </rPr>
      <t>/m</t>
    </r>
  </si>
  <si>
    <t>1000 m²</t>
  </si>
  <si>
    <t>Aherainest (fr. 10/90(125)mm) teealuse ehitamine koos tihendamisega, H=25 cm (+materjal ja vedu karjäärist)</t>
  </si>
  <si>
    <t>Killustikust (fr 16/32 mm) teekatte ehitamine koos tihendamisega, H=10 cm (+materjal ja vedu karjäärist)</t>
  </si>
  <si>
    <t>Killustikust (fr 16/32 mm) tee- elemendi katte ehitamine koos tihendamisega, H=10 cm (+materjal ja vedu karjäärist)</t>
  </si>
  <si>
    <t>Aherainest (fr. 10/90(125)mm) tee-elemendi aluse ehitamine koos tihendamisega, H=25 cm (+materjal ja vedu karjäärist)</t>
  </si>
  <si>
    <t>Teede T-kujulise ristmiku R-T muldkeha ja katendi ehitamine koos tihendamisega s.h.</t>
  </si>
  <si>
    <t>Tee-elemendi mulde ehitamine juurdeveetavast pinnasest (liiv) paigaldamine ja tihendamine (h=15sm) (+materjal ja vedu karjäärist)</t>
  </si>
  <si>
    <t>Mahasõidukoht M3 katendi ehitamine koos tihendamisega  (L=10 m, R=10 m) s.h.</t>
  </si>
  <si>
    <t>Puittaimestiku kändude juurimine trassidelt</t>
  </si>
  <si>
    <t xml:space="preserve">ha </t>
  </si>
  <si>
    <t>Nõvade ja kraavide (EK, ET, N) mahamärkimine</t>
  </si>
  <si>
    <t>Settebasseinide kaeve ja puhastamine 3 korda</t>
  </si>
  <si>
    <t>Settebasseinide kaeve tasandamine 60%</t>
  </si>
  <si>
    <t xml:space="preserve">Voolutakistuste eemaldamine </t>
  </si>
  <si>
    <t>Puude tükeldamine ja väljatõstmine voolusängist</t>
  </si>
  <si>
    <t xml:space="preserve">Koprapaisude likvideerimine 3 korda </t>
  </si>
  <si>
    <t xml:space="preserve">Kõikide kaevete (kraavid+lisakaeved) tasandamine (60% kaevest) </t>
  </si>
  <si>
    <t>Sette eemaldamine settekopaga ja tasandamine (15% põhikaevest)</t>
  </si>
  <si>
    <t>Kraavide kaevaest teemuldesse asetatud pinnase tasandamine</t>
  </si>
  <si>
    <r>
      <t>Sissevoolunõva kaeve veeviimarile 50m/25 m</t>
    </r>
    <r>
      <rPr>
        <vertAlign val="superscript"/>
        <sz val="8"/>
        <rFont val="Arial"/>
        <family val="2"/>
        <charset val="186"/>
      </rPr>
      <t>3</t>
    </r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</si>
  <si>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</si>
  <si>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</si>
  <si>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</si>
  <si>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</si>
  <si>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</si>
  <si>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Di=100 cm plasttruubi torustiku, tüüp 100PT, ehitamine (profileeritud plasttoru, SN8)</t>
  </si>
  <si>
    <t>Di=120 cm plasttruubi torustiku, tüüp 120PT, ehitamine (profileeritud plasttoru, SN8)</t>
  </si>
  <si>
    <t>Di=120 cm terastruubi (seina paksus 2,0 mm) ehitamine ja katmine Zn=70µm</t>
  </si>
  <si>
    <t>Epoxy kaitse paigaldamine terastruupile</t>
  </si>
  <si>
    <t>kg</t>
  </si>
  <si>
    <t>d=40cm truubi mattotsakute ehitamine (MAO)</t>
  </si>
  <si>
    <t>truup</t>
  </si>
  <si>
    <t>d=50-60cm truubi mattotsakute ehitamine (MAO)</t>
  </si>
  <si>
    <t>d=60cm truubi kivisillutisotsakute ehitamine (KOK)</t>
  </si>
  <si>
    <t>d=80cm truubi mattkergotsakute ehitamine (KOK)</t>
  </si>
  <si>
    <t>d=100cm truubi kivisillutisotsakute ehitamine (KOK)</t>
  </si>
  <si>
    <t>d=120cm truubi kivisillutisotsakute ehitamine (KOK)</t>
  </si>
  <si>
    <t>Truupide ja veeviimarite mahamärkimine</t>
  </si>
  <si>
    <t>Vanade truubitorude väljatõstmine</t>
  </si>
  <si>
    <t>Vanade truubitorude ja otsakute koondamine 5-7 km ja utiliseerimine</t>
  </si>
  <si>
    <t xml:space="preserve"> t</t>
  </si>
  <si>
    <t>Aherainest (fr. 10/90(125)mm) tee-elemendi aluse laiendamine koos tihendamisega, H=25 cm, 9 tk (+materjal ja vedu karjäärist)</t>
  </si>
  <si>
    <t>RE - rekonstrueeritava eesvoolu kaeve</t>
  </si>
  <si>
    <t>HK - hooldatava kuivenduskraavi kaeve</t>
  </si>
  <si>
    <t>ET - ehitatava teekraavi kaeve</t>
  </si>
  <si>
    <t>RT - rekonstrueeritava teekraavi kaeve</t>
  </si>
  <si>
    <t>RK - rekonstrueeritava kuivenduskraavi kaeve</t>
  </si>
  <si>
    <t>HT - hooldatava teekraavi kaeve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</si>
</sst>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1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0" borderId="14" xfId="72" applyFont="1" applyBorder="1" applyAlignment="1">
      <alignment vertical="center" wrapText="1"/>
    </xf>
    <xf numFmtId="0" fontId="2" fillId="0" borderId="14" xfId="42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3" fontId="3" fillId="0" borderId="14" xfId="51" applyNumberFormat="1" applyFont="1" applyBorder="1" applyAlignment="1">
      <alignment horizontal="left"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4" fontId="2" fillId="0" borderId="38" xfId="0" applyNumberFormat="1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1" fontId="30" fillId="0" borderId="14" xfId="57" applyFont="1" applyAlignment="1">
      <alignment horizontal="right" vertical="center" wrapText="1"/>
    </xf>
    <xf numFmtId="4" fontId="3" fillId="0" borderId="44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/>
    </xf>
    <xf numFmtId="2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4" xfId="51" applyFont="1" applyBorder="1" applyAlignment="1">
      <alignment horizontal="left" vertical="center" wrapText="1"/>
    </xf>
    <xf numFmtId="3" fontId="24" fillId="0" borderId="14" xfId="0" applyNumberFormat="1" applyFont="1" applyBorder="1" applyAlignment="1">
      <alignment horizontal="right" vertical="center"/>
    </xf>
    <xf numFmtId="1" fontId="24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30" fillId="0" borderId="45" xfId="51" applyFont="1" applyBorder="1" applyAlignment="1">
      <alignment horizontal="righ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0" fontId="2" fillId="0" borderId="46" xfId="0" applyFont="1" applyBorder="1" applyAlignment="1">
      <alignment horizontal="left"/>
    </xf>
    <xf numFmtId="0" fontId="29" fillId="0" borderId="14" xfId="0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9" xfId="0" applyFont="1" applyFill="1" applyBorder="1" applyAlignment="1">
      <alignment horizontal="center" vertical="center"/>
    </xf>
    <xf numFmtId="0" fontId="31" fillId="24" borderId="40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/>
    </xf>
    <xf numFmtId="0" fontId="3" fillId="0" borderId="42" xfId="0" applyFont="1" applyBorder="1" applyAlignment="1">
      <alignment horizontal="right" vertical="center"/>
    </xf>
    <xf numFmtId="0" fontId="3" fillId="0" borderId="43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16"/>
  <sheetViews>
    <sheetView tabSelected="1" topLeftCell="A66" workbookViewId="0">
      <selection activeCell="B64" sqref="B6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102" t="s">
        <v>47</v>
      </c>
      <c r="B1" s="103"/>
      <c r="C1" s="103"/>
      <c r="D1" s="103"/>
      <c r="E1" s="103"/>
      <c r="F1" s="103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104" t="s">
        <v>3</v>
      </c>
      <c r="B5" s="107" t="s">
        <v>1</v>
      </c>
      <c r="C5" s="107" t="s">
        <v>4</v>
      </c>
      <c r="D5" s="107" t="s">
        <v>5</v>
      </c>
      <c r="E5" s="110" t="s">
        <v>6</v>
      </c>
      <c r="F5" s="113" t="s">
        <v>7</v>
      </c>
    </row>
    <row r="6" spans="1:47" s="4" customFormat="1" ht="13.2" x14ac:dyDescent="0.25">
      <c r="A6" s="105"/>
      <c r="B6" s="108"/>
      <c r="C6" s="108"/>
      <c r="D6" s="108"/>
      <c r="E6" s="111"/>
      <c r="F6" s="114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106"/>
      <c r="B7" s="109"/>
      <c r="C7" s="109"/>
      <c r="D7" s="13" t="s">
        <v>49</v>
      </c>
      <c r="E7" s="112"/>
      <c r="F7" s="115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96" t="s">
        <v>48</v>
      </c>
      <c r="B8" s="97"/>
      <c r="C8" s="97"/>
      <c r="D8" s="97"/>
      <c r="E8" s="97"/>
      <c r="F8" s="98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75" t="s">
        <v>18</v>
      </c>
      <c r="B9" s="76"/>
      <c r="C9" s="76"/>
      <c r="D9" s="76"/>
      <c r="E9" s="76"/>
      <c r="F9" s="77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51" t="s">
        <v>80</v>
      </c>
      <c r="C10" s="55" t="s">
        <v>13</v>
      </c>
      <c r="D10" s="40">
        <v>50</v>
      </c>
      <c r="E10" s="38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41" t="s">
        <v>68</v>
      </c>
      <c r="C11" s="18" t="s">
        <v>69</v>
      </c>
      <c r="D11" s="39">
        <v>31.79</v>
      </c>
      <c r="E11" s="38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41" t="s">
        <v>70</v>
      </c>
      <c r="C12" s="18" t="s">
        <v>44</v>
      </c>
      <c r="D12" s="39">
        <v>1.88</v>
      </c>
      <c r="E12" s="38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1" t="s">
        <v>71</v>
      </c>
      <c r="C13" s="18" t="s">
        <v>58</v>
      </c>
      <c r="D13" s="39">
        <v>7.47</v>
      </c>
      <c r="E13" s="38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41" t="s">
        <v>72</v>
      </c>
      <c r="C14" s="18" t="s">
        <v>58</v>
      </c>
      <c r="D14" s="39">
        <v>4.4800000000000004</v>
      </c>
      <c r="E14" s="38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1" t="s">
        <v>73</v>
      </c>
      <c r="C15" s="18" t="s">
        <v>44</v>
      </c>
      <c r="D15" s="39">
        <v>1.59</v>
      </c>
      <c r="E15" s="38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1" t="s">
        <v>74</v>
      </c>
      <c r="C16" s="18" t="s">
        <v>13</v>
      </c>
      <c r="D16" s="40">
        <v>12</v>
      </c>
      <c r="E16" s="38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61" t="s">
        <v>75</v>
      </c>
      <c r="C17" s="62" t="s">
        <v>14</v>
      </c>
      <c r="D17" s="40">
        <v>9</v>
      </c>
      <c r="E17" s="38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">
      <c r="A18" s="12">
        <v>9</v>
      </c>
      <c r="B18" s="63" t="s">
        <v>102</v>
      </c>
      <c r="C18" s="18" t="s">
        <v>44</v>
      </c>
      <c r="D18" s="42">
        <v>3.355</v>
      </c>
      <c r="E18" s="38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">
      <c r="A19" s="12">
        <v>10</v>
      </c>
      <c r="B19" s="63" t="s">
        <v>103</v>
      </c>
      <c r="C19" s="18" t="s">
        <v>44</v>
      </c>
      <c r="D19" s="42">
        <v>1.877</v>
      </c>
      <c r="E19" s="38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64" t="s">
        <v>104</v>
      </c>
      <c r="C20" s="18" t="s">
        <v>44</v>
      </c>
      <c r="D20" s="42">
        <v>1.8759999999999999</v>
      </c>
      <c r="E20" s="38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64" t="s">
        <v>105</v>
      </c>
      <c r="C21" s="18" t="s">
        <v>44</v>
      </c>
      <c r="D21" s="42">
        <v>2.2839999999999998</v>
      </c>
      <c r="E21" s="38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64" t="s">
        <v>106</v>
      </c>
      <c r="C22" s="18" t="s">
        <v>44</v>
      </c>
      <c r="D22" s="42">
        <v>26.253</v>
      </c>
      <c r="E22" s="38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64" t="s">
        <v>107</v>
      </c>
      <c r="C23" s="18" t="s">
        <v>44</v>
      </c>
      <c r="D23" s="42">
        <v>0.98699999999999999</v>
      </c>
      <c r="E23" s="38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41" t="s">
        <v>76</v>
      </c>
      <c r="C24" s="18" t="s">
        <v>44</v>
      </c>
      <c r="D24" s="42">
        <v>36.631999999999998</v>
      </c>
      <c r="E24" s="38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1" t="s">
        <v>77</v>
      </c>
      <c r="C25" s="18" t="s">
        <v>44</v>
      </c>
      <c r="D25" s="42">
        <v>36.631999999999998</v>
      </c>
      <c r="E25" s="38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1" t="s">
        <v>78</v>
      </c>
      <c r="C26" s="18" t="s">
        <v>58</v>
      </c>
      <c r="D26" s="39">
        <v>1.88</v>
      </c>
      <c r="E26" s="38"/>
      <c r="F26" s="11">
        <f t="shared" ref="F26:F27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1" t="s">
        <v>79</v>
      </c>
      <c r="C27" s="18" t="s">
        <v>58</v>
      </c>
      <c r="D27" s="39">
        <v>0.57999999999999996</v>
      </c>
      <c r="E27" s="38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21.6" customHeight="1" x14ac:dyDescent="0.25">
      <c r="A28" s="12">
        <v>19</v>
      </c>
      <c r="B28" s="28" t="s">
        <v>41</v>
      </c>
      <c r="C28" s="62" t="s">
        <v>14</v>
      </c>
      <c r="D28" s="40">
        <v>23</v>
      </c>
      <c r="E28" s="38"/>
      <c r="F28" s="11">
        <f>SUM(D28*E28)</f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2.6" customHeight="1" x14ac:dyDescent="0.25">
      <c r="A29" s="81" t="s">
        <v>42</v>
      </c>
      <c r="B29" s="82"/>
      <c r="C29" s="82"/>
      <c r="D29" s="82"/>
      <c r="E29" s="82"/>
      <c r="F29" s="83"/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20</v>
      </c>
      <c r="B30" s="65" t="s">
        <v>81</v>
      </c>
      <c r="C30" s="62" t="s">
        <v>15</v>
      </c>
      <c r="D30" s="40">
        <v>64</v>
      </c>
      <c r="E30" s="38"/>
      <c r="F30" s="11">
        <f t="shared" ref="F30:F41" si="5"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21</v>
      </c>
      <c r="B31" s="65" t="s">
        <v>82</v>
      </c>
      <c r="C31" s="62" t="s">
        <v>15</v>
      </c>
      <c r="D31" s="40">
        <v>30</v>
      </c>
      <c r="E31" s="38"/>
      <c r="F31" s="11">
        <f t="shared" si="5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22</v>
      </c>
      <c r="B32" s="51" t="s">
        <v>83</v>
      </c>
      <c r="C32" s="62" t="s">
        <v>15</v>
      </c>
      <c r="D32" s="40">
        <v>58</v>
      </c>
      <c r="E32" s="38"/>
      <c r="F32" s="11">
        <f t="shared" si="5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23</v>
      </c>
      <c r="B33" s="51" t="s">
        <v>84</v>
      </c>
      <c r="C33" s="62" t="s">
        <v>15</v>
      </c>
      <c r="D33" s="40">
        <v>10</v>
      </c>
      <c r="E33" s="38"/>
      <c r="F33" s="11">
        <f t="shared" si="5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21.6" customHeight="1" x14ac:dyDescent="0.25">
      <c r="A34" s="12">
        <v>24</v>
      </c>
      <c r="B34" s="51" t="s">
        <v>85</v>
      </c>
      <c r="C34" s="62" t="s">
        <v>15</v>
      </c>
      <c r="D34" s="40">
        <v>14</v>
      </c>
      <c r="E34" s="38"/>
      <c r="F34" s="11">
        <f t="shared" si="5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21.6" customHeight="1" x14ac:dyDescent="0.25">
      <c r="A35" s="12">
        <v>25</v>
      </c>
      <c r="B35" s="51" t="s">
        <v>86</v>
      </c>
      <c r="C35" s="62" t="s">
        <v>15</v>
      </c>
      <c r="D35" s="40">
        <v>14</v>
      </c>
      <c r="E35" s="38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61" t="s">
        <v>87</v>
      </c>
      <c r="C36" s="62" t="s">
        <v>15</v>
      </c>
      <c r="D36" s="40">
        <v>12</v>
      </c>
      <c r="E36" s="38"/>
      <c r="F36" s="11">
        <f t="shared" si="5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41" t="s">
        <v>88</v>
      </c>
      <c r="C37" s="18" t="s">
        <v>89</v>
      </c>
      <c r="D37" s="40">
        <v>11</v>
      </c>
      <c r="E37" s="38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61" t="s">
        <v>90</v>
      </c>
      <c r="C38" s="62" t="s">
        <v>91</v>
      </c>
      <c r="D38" s="40">
        <v>6</v>
      </c>
      <c r="E38" s="38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61" t="s">
        <v>92</v>
      </c>
      <c r="C39" s="62" t="s">
        <v>91</v>
      </c>
      <c r="D39" s="40">
        <v>7</v>
      </c>
      <c r="E39" s="10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61" t="s">
        <v>93</v>
      </c>
      <c r="C40" s="62" t="s">
        <v>91</v>
      </c>
      <c r="D40" s="40">
        <v>1</v>
      </c>
      <c r="E40" s="10"/>
      <c r="F40" s="11">
        <f t="shared" si="5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61" t="s">
        <v>94</v>
      </c>
      <c r="C41" s="62" t="s">
        <v>91</v>
      </c>
      <c r="D41" s="40">
        <v>1</v>
      </c>
      <c r="E41" s="38"/>
      <c r="F41" s="11">
        <f t="shared" si="5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61" t="s">
        <v>95</v>
      </c>
      <c r="C42" s="62" t="s">
        <v>91</v>
      </c>
      <c r="D42" s="40">
        <v>1</v>
      </c>
      <c r="E42" s="38"/>
      <c r="F42" s="11">
        <f>SUM(D42*E42)</f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61" t="s">
        <v>96</v>
      </c>
      <c r="C43" s="62" t="s">
        <v>91</v>
      </c>
      <c r="D43" s="40">
        <v>2</v>
      </c>
      <c r="E43" s="38"/>
      <c r="F43" s="11">
        <f t="shared" ref="F43:F47" si="6">SUM(D43*E43)</f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61" t="s">
        <v>97</v>
      </c>
      <c r="C44" s="62" t="s">
        <v>14</v>
      </c>
      <c r="D44" s="40">
        <v>41</v>
      </c>
      <c r="E44" s="38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61" t="s">
        <v>98</v>
      </c>
      <c r="C45" s="62" t="s">
        <v>15</v>
      </c>
      <c r="D45" s="40">
        <v>42</v>
      </c>
      <c r="E45" s="38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21.6" customHeight="1" x14ac:dyDescent="0.25">
      <c r="A46" s="12">
        <v>36</v>
      </c>
      <c r="B46" s="51" t="s">
        <v>45</v>
      </c>
      <c r="C46" s="18" t="s">
        <v>27</v>
      </c>
      <c r="D46" s="37">
        <v>1237</v>
      </c>
      <c r="E46" s="38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61" t="s">
        <v>99</v>
      </c>
      <c r="C47" s="62" t="s">
        <v>100</v>
      </c>
      <c r="D47" s="39">
        <v>3.18</v>
      </c>
      <c r="E47" s="38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2.6" customHeight="1" x14ac:dyDescent="0.25">
      <c r="A48" s="75" t="s">
        <v>22</v>
      </c>
      <c r="B48" s="76"/>
      <c r="C48" s="76"/>
      <c r="D48" s="76"/>
      <c r="E48" s="76"/>
      <c r="F48" s="77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</row>
    <row r="49" spans="1:47" s="4" customFormat="1" ht="10.8" customHeight="1" x14ac:dyDescent="0.25">
      <c r="A49" s="12">
        <v>38</v>
      </c>
      <c r="B49" s="20" t="s">
        <v>23</v>
      </c>
      <c r="C49" s="15" t="s">
        <v>14</v>
      </c>
      <c r="D49" s="17">
        <v>2</v>
      </c>
      <c r="E49" s="19"/>
      <c r="F49" s="11">
        <f t="shared" ref="F49:F51" si="7">SUM(D49*E49)</f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</row>
    <row r="50" spans="1:47" s="4" customFormat="1" ht="21.6" customHeight="1" x14ac:dyDescent="0.25">
      <c r="A50" s="12">
        <v>39</v>
      </c>
      <c r="B50" s="20" t="s">
        <v>50</v>
      </c>
      <c r="C50" s="15" t="s">
        <v>14</v>
      </c>
      <c r="D50" s="17">
        <v>1</v>
      </c>
      <c r="E50" s="19"/>
      <c r="F50" s="11">
        <f t="shared" si="7"/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7" s="4" customFormat="1" ht="32.4" customHeight="1" x14ac:dyDescent="0.25">
      <c r="A51" s="12">
        <v>40</v>
      </c>
      <c r="B51" s="20" t="s">
        <v>24</v>
      </c>
      <c r="C51" s="15" t="s">
        <v>25</v>
      </c>
      <c r="D51" s="17">
        <v>1</v>
      </c>
      <c r="E51" s="19"/>
      <c r="F51" s="11">
        <f t="shared" si="7"/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7" s="4" customFormat="1" ht="12.6" customHeight="1" thickBot="1" x14ac:dyDescent="0.3">
      <c r="A52" s="99" t="s">
        <v>52</v>
      </c>
      <c r="B52" s="100"/>
      <c r="C52" s="100"/>
      <c r="D52" s="100"/>
      <c r="E52" s="101"/>
      <c r="F52" s="45">
        <f>SUM(F10:F51)</f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2.6" customHeight="1" x14ac:dyDescent="0.25">
      <c r="A53" s="67" t="s">
        <v>54</v>
      </c>
      <c r="B53" s="68"/>
      <c r="C53" s="68"/>
      <c r="D53" s="68"/>
      <c r="E53" s="68"/>
      <c r="F53" s="69"/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41</v>
      </c>
      <c r="B54" s="41" t="s">
        <v>56</v>
      </c>
      <c r="C54" s="47" t="s">
        <v>44</v>
      </c>
      <c r="D54" s="48">
        <v>2.04</v>
      </c>
      <c r="E54" s="10"/>
      <c r="F54" s="11">
        <f t="shared" ref="F54:F74" si="8">SUM(D54*E54)</f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42</v>
      </c>
      <c r="B55" s="49" t="s">
        <v>57</v>
      </c>
      <c r="C55" s="50" t="s">
        <v>58</v>
      </c>
      <c r="D55" s="48">
        <v>3.84</v>
      </c>
      <c r="E55" s="10"/>
      <c r="F55" s="11">
        <f t="shared" si="8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43</v>
      </c>
      <c r="B56" s="41" t="s">
        <v>59</v>
      </c>
      <c r="C56" s="50" t="s">
        <v>58</v>
      </c>
      <c r="D56" s="48">
        <v>3.05</v>
      </c>
      <c r="E56" s="10"/>
      <c r="F56" s="11">
        <f t="shared" si="8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21.6" customHeight="1" x14ac:dyDescent="0.25">
      <c r="A57" s="12">
        <v>44</v>
      </c>
      <c r="B57" s="51" t="s">
        <v>38</v>
      </c>
      <c r="C57" s="50" t="s">
        <v>60</v>
      </c>
      <c r="D57" s="48">
        <v>10.38</v>
      </c>
      <c r="E57" s="10"/>
      <c r="F57" s="11">
        <f t="shared" si="8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21.6" customHeight="1" x14ac:dyDescent="0.25">
      <c r="A58" s="12">
        <v>45</v>
      </c>
      <c r="B58" s="32" t="s">
        <v>61</v>
      </c>
      <c r="C58" s="50" t="s">
        <v>27</v>
      </c>
      <c r="D58" s="52">
        <v>2626</v>
      </c>
      <c r="E58" s="10"/>
      <c r="F58" s="11">
        <f t="shared" si="8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21.6" customHeight="1" x14ac:dyDescent="0.25">
      <c r="A59" s="12">
        <v>46</v>
      </c>
      <c r="B59" s="32" t="s">
        <v>62</v>
      </c>
      <c r="C59" s="50" t="s">
        <v>27</v>
      </c>
      <c r="D59" s="52">
        <v>957</v>
      </c>
      <c r="E59" s="10"/>
      <c r="F59" s="11">
        <f t="shared" si="8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47</v>
      </c>
      <c r="B60" s="43" t="s">
        <v>46</v>
      </c>
      <c r="C60" s="50" t="s">
        <v>14</v>
      </c>
      <c r="D60" s="53">
        <v>1</v>
      </c>
      <c r="E60" s="10"/>
      <c r="F60" s="11">
        <f t="shared" si="8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48</v>
      </c>
      <c r="B61" s="36" t="s">
        <v>63</v>
      </c>
      <c r="C61" s="50" t="s">
        <v>27</v>
      </c>
      <c r="D61" s="53">
        <v>72</v>
      </c>
      <c r="E61" s="10"/>
      <c r="F61" s="11">
        <f t="shared" si="8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36" t="s">
        <v>64</v>
      </c>
      <c r="C62" s="50" t="s">
        <v>27</v>
      </c>
      <c r="D62" s="53">
        <v>231</v>
      </c>
      <c r="E62" s="10"/>
      <c r="F62" s="11">
        <f t="shared" si="8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50</v>
      </c>
      <c r="B63" s="44" t="s">
        <v>39</v>
      </c>
      <c r="C63" s="50" t="s">
        <v>60</v>
      </c>
      <c r="D63" s="48">
        <v>0.85</v>
      </c>
      <c r="E63" s="10"/>
      <c r="F63" s="11">
        <f t="shared" si="8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54" t="s">
        <v>65</v>
      </c>
      <c r="C64" s="55" t="s">
        <v>14</v>
      </c>
      <c r="D64" s="53">
        <v>1</v>
      </c>
      <c r="E64" s="10"/>
      <c r="F64" s="11">
        <f t="shared" si="8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36" t="s">
        <v>63</v>
      </c>
      <c r="C65" s="50" t="s">
        <v>27</v>
      </c>
      <c r="D65" s="53">
        <v>43</v>
      </c>
      <c r="E65" s="10"/>
      <c r="F65" s="11">
        <f t="shared" si="8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53</v>
      </c>
      <c r="B66" s="36" t="s">
        <v>64</v>
      </c>
      <c r="C66" s="50" t="s">
        <v>27</v>
      </c>
      <c r="D66" s="53">
        <v>106</v>
      </c>
      <c r="E66" s="10"/>
      <c r="F66" s="11">
        <f t="shared" si="8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44" t="s">
        <v>39</v>
      </c>
      <c r="C67" s="50" t="s">
        <v>60</v>
      </c>
      <c r="D67" s="48">
        <v>0.51</v>
      </c>
      <c r="E67" s="10"/>
      <c r="F67" s="11">
        <f t="shared" si="8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33" t="s">
        <v>43</v>
      </c>
      <c r="C68" s="50" t="s">
        <v>14</v>
      </c>
      <c r="D68" s="53">
        <v>8</v>
      </c>
      <c r="E68" s="10"/>
      <c r="F68" s="11">
        <f t="shared" si="8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36" t="s">
        <v>63</v>
      </c>
      <c r="C69" s="50" t="s">
        <v>27</v>
      </c>
      <c r="D69" s="53">
        <v>80</v>
      </c>
      <c r="E69" s="10"/>
      <c r="F69" s="11">
        <f t="shared" si="8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36" t="s">
        <v>64</v>
      </c>
      <c r="C70" s="50" t="s">
        <v>27</v>
      </c>
      <c r="D70" s="53">
        <v>200</v>
      </c>
      <c r="E70" s="10"/>
      <c r="F70" s="11">
        <f t="shared" si="8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44" t="s">
        <v>39</v>
      </c>
      <c r="C71" s="50" t="s">
        <v>60</v>
      </c>
      <c r="D71" s="48">
        <v>1.1399999999999999</v>
      </c>
      <c r="E71" s="10"/>
      <c r="F71" s="11">
        <f t="shared" si="8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56" t="s">
        <v>66</v>
      </c>
      <c r="C72" s="50" t="s">
        <v>27</v>
      </c>
      <c r="D72" s="53">
        <v>120</v>
      </c>
      <c r="E72" s="10"/>
      <c r="F72" s="11">
        <f t="shared" si="8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35" t="s">
        <v>37</v>
      </c>
      <c r="C73" s="34" t="s">
        <v>40</v>
      </c>
      <c r="D73" s="37">
        <v>1</v>
      </c>
      <c r="E73" s="10"/>
      <c r="F73" s="11">
        <f t="shared" si="8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10.8" customHeight="1" x14ac:dyDescent="0.25">
      <c r="A74" s="12">
        <v>61</v>
      </c>
      <c r="B74" s="35" t="s">
        <v>35</v>
      </c>
      <c r="C74" s="34" t="s">
        <v>40</v>
      </c>
      <c r="D74" s="37">
        <v>1</v>
      </c>
      <c r="E74" s="10"/>
      <c r="F74" s="11">
        <f t="shared" si="8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23" customFormat="1" ht="12.6" customHeight="1" x14ac:dyDescent="0.25">
      <c r="A75" s="67" t="s">
        <v>22</v>
      </c>
      <c r="B75" s="70"/>
      <c r="C75" s="70"/>
      <c r="D75" s="70"/>
      <c r="E75" s="70"/>
      <c r="F75" s="71"/>
      <c r="G75" s="22"/>
      <c r="H75" s="22"/>
    </row>
    <row r="76" spans="1:47" s="23" customFormat="1" ht="10.8" customHeight="1" x14ac:dyDescent="0.25">
      <c r="A76" s="12">
        <v>62</v>
      </c>
      <c r="B76" s="24" t="s">
        <v>33</v>
      </c>
      <c r="C76" s="18" t="s">
        <v>25</v>
      </c>
      <c r="D76" s="25">
        <v>1</v>
      </c>
      <c r="E76" s="26"/>
      <c r="F76" s="11">
        <f t="shared" ref="F76:F77" si="9">SUM(D76*E76)</f>
        <v>0</v>
      </c>
      <c r="G76" s="22"/>
      <c r="H76" s="22"/>
    </row>
    <row r="77" spans="1:47" s="23" customFormat="1" ht="10.8" customHeight="1" x14ac:dyDescent="0.25">
      <c r="A77" s="12">
        <v>63</v>
      </c>
      <c r="B77" s="24" t="s">
        <v>34</v>
      </c>
      <c r="C77" s="18" t="s">
        <v>26</v>
      </c>
      <c r="D77" s="27">
        <v>0.82</v>
      </c>
      <c r="E77" s="26"/>
      <c r="F77" s="11">
        <f t="shared" si="9"/>
        <v>0</v>
      </c>
      <c r="G77" s="22"/>
    </row>
    <row r="78" spans="1:47" s="4" customFormat="1" ht="12.6" customHeight="1" thickBot="1" x14ac:dyDescent="0.3">
      <c r="A78" s="72" t="s">
        <v>55</v>
      </c>
      <c r="B78" s="73"/>
      <c r="C78" s="73"/>
      <c r="D78" s="73"/>
      <c r="E78" s="74"/>
      <c r="F78" s="21">
        <f>SUM(F54:F77)</f>
        <v>0</v>
      </c>
      <c r="G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12.6" customHeight="1" x14ac:dyDescent="0.25">
      <c r="A79" s="78" t="s">
        <v>51</v>
      </c>
      <c r="B79" s="79"/>
      <c r="C79" s="79"/>
      <c r="D79" s="79"/>
      <c r="E79" s="79"/>
      <c r="F79" s="80"/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10.8" customHeight="1" x14ac:dyDescent="0.25">
      <c r="A80" s="12">
        <v>64</v>
      </c>
      <c r="B80" s="49" t="s">
        <v>57</v>
      </c>
      <c r="C80" s="50" t="s">
        <v>58</v>
      </c>
      <c r="D80" s="39">
        <v>5.08</v>
      </c>
      <c r="E80" s="10"/>
      <c r="F80" s="11">
        <f>SUM(D80*E80)</f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31" customFormat="1" ht="21.6" customHeight="1" x14ac:dyDescent="0.25">
      <c r="A81" s="46">
        <v>65</v>
      </c>
      <c r="B81" s="32" t="s">
        <v>62</v>
      </c>
      <c r="C81" s="57" t="s">
        <v>27</v>
      </c>
      <c r="D81" s="58">
        <v>1330</v>
      </c>
      <c r="E81" s="10"/>
      <c r="F81" s="11">
        <f t="shared" ref="F81" si="10">SUM(D81*E81)</f>
        <v>0</v>
      </c>
      <c r="G81" s="30"/>
      <c r="H81" s="30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</row>
    <row r="82" spans="1:47" s="31" customFormat="1" ht="21.6" customHeight="1" x14ac:dyDescent="0.25">
      <c r="A82" s="12">
        <v>66</v>
      </c>
      <c r="B82" s="43" t="s">
        <v>46</v>
      </c>
      <c r="C82" s="57" t="s">
        <v>14</v>
      </c>
      <c r="D82" s="17">
        <v>1</v>
      </c>
      <c r="E82" s="10"/>
      <c r="F82" s="11">
        <f t="shared" ref="F82:F84" si="11">SUM(D82*E82)</f>
        <v>0</v>
      </c>
      <c r="G82" s="30"/>
      <c r="H82" s="30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</row>
    <row r="83" spans="1:47" s="31" customFormat="1" ht="21.6" customHeight="1" x14ac:dyDescent="0.25">
      <c r="A83" s="46">
        <v>67</v>
      </c>
      <c r="B83" s="36" t="s">
        <v>63</v>
      </c>
      <c r="C83" s="57" t="s">
        <v>27</v>
      </c>
      <c r="D83" s="17">
        <v>72</v>
      </c>
      <c r="E83" s="10"/>
      <c r="F83" s="11">
        <f t="shared" si="11"/>
        <v>0</v>
      </c>
      <c r="G83" s="30"/>
      <c r="H83" s="30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</row>
    <row r="84" spans="1:47" s="31" customFormat="1" ht="21.6" customHeight="1" x14ac:dyDescent="0.25">
      <c r="A84" s="12">
        <v>68</v>
      </c>
      <c r="B84" s="36" t="s">
        <v>64</v>
      </c>
      <c r="C84" s="57" t="s">
        <v>27</v>
      </c>
      <c r="D84" s="17">
        <v>231</v>
      </c>
      <c r="E84" s="10"/>
      <c r="F84" s="11">
        <f t="shared" si="11"/>
        <v>0</v>
      </c>
      <c r="G84" s="30"/>
      <c r="H84" s="30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</row>
    <row r="85" spans="1:47" s="31" customFormat="1" ht="21.6" customHeight="1" x14ac:dyDescent="0.25">
      <c r="A85" s="46">
        <v>69</v>
      </c>
      <c r="B85" s="44" t="s">
        <v>39</v>
      </c>
      <c r="C85" s="57" t="s">
        <v>60</v>
      </c>
      <c r="D85" s="59">
        <v>0.85</v>
      </c>
      <c r="E85" s="10"/>
      <c r="F85" s="11">
        <f t="shared" ref="F85:F89" si="12">SUM(D85*E85)</f>
        <v>0</v>
      </c>
      <c r="G85" s="30"/>
      <c r="H85" s="30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</row>
    <row r="86" spans="1:47" s="31" customFormat="1" ht="21.6" customHeight="1" x14ac:dyDescent="0.25">
      <c r="A86" s="12">
        <v>70</v>
      </c>
      <c r="B86" s="60" t="s">
        <v>67</v>
      </c>
      <c r="C86" s="57" t="s">
        <v>14</v>
      </c>
      <c r="D86" s="17">
        <v>16</v>
      </c>
      <c r="E86" s="10"/>
      <c r="F86" s="11">
        <f t="shared" si="12"/>
        <v>0</v>
      </c>
      <c r="G86" s="30"/>
      <c r="H86" s="30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</row>
    <row r="87" spans="1:47" s="31" customFormat="1" ht="21.6" customHeight="1" x14ac:dyDescent="0.25">
      <c r="A87" s="46">
        <v>71</v>
      </c>
      <c r="B87" s="36" t="s">
        <v>63</v>
      </c>
      <c r="C87" s="57" t="s">
        <v>27</v>
      </c>
      <c r="D87" s="17">
        <v>16</v>
      </c>
      <c r="E87" s="10"/>
      <c r="F87" s="11">
        <f t="shared" si="12"/>
        <v>0</v>
      </c>
      <c r="G87" s="30"/>
      <c r="H87" s="30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</row>
    <row r="88" spans="1:47" s="31" customFormat="1" ht="21.6" customHeight="1" x14ac:dyDescent="0.25">
      <c r="A88" s="12">
        <v>72</v>
      </c>
      <c r="B88" s="36" t="s">
        <v>101</v>
      </c>
      <c r="C88" s="57" t="s">
        <v>27</v>
      </c>
      <c r="D88" s="17">
        <v>80</v>
      </c>
      <c r="E88" s="10"/>
      <c r="F88" s="11">
        <f t="shared" si="12"/>
        <v>0</v>
      </c>
      <c r="G88" s="30"/>
      <c r="H88" s="30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</row>
    <row r="89" spans="1:47" s="31" customFormat="1" ht="21.6" customHeight="1" x14ac:dyDescent="0.25">
      <c r="A89" s="46">
        <v>73</v>
      </c>
      <c r="B89" s="33" t="s">
        <v>43</v>
      </c>
      <c r="C89" s="50" t="s">
        <v>14</v>
      </c>
      <c r="D89" s="40">
        <v>1</v>
      </c>
      <c r="E89" s="10"/>
      <c r="F89" s="11">
        <f t="shared" si="12"/>
        <v>0</v>
      </c>
      <c r="G89" s="30"/>
      <c r="H89" s="30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</row>
    <row r="90" spans="1:47" s="4" customFormat="1" ht="21.6" customHeight="1" x14ac:dyDescent="0.25">
      <c r="A90" s="12">
        <v>74</v>
      </c>
      <c r="B90" s="36" t="s">
        <v>63</v>
      </c>
      <c r="C90" s="50" t="s">
        <v>27</v>
      </c>
      <c r="D90" s="40">
        <v>10</v>
      </c>
      <c r="E90" s="10"/>
      <c r="F90" s="11">
        <f t="shared" ref="F90:F93" si="13">SUM(D90*E90)</f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46">
        <v>75</v>
      </c>
      <c r="B91" s="36" t="s">
        <v>64</v>
      </c>
      <c r="C91" s="50" t="s">
        <v>27</v>
      </c>
      <c r="D91" s="40">
        <v>25</v>
      </c>
      <c r="E91" s="10"/>
      <c r="F91" s="11">
        <f t="shared" si="13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76</v>
      </c>
      <c r="B92" s="44" t="s">
        <v>39</v>
      </c>
      <c r="C92" s="50" t="s">
        <v>60</v>
      </c>
      <c r="D92" s="39">
        <v>0.14000000000000001</v>
      </c>
      <c r="E92" s="10"/>
      <c r="F92" s="11">
        <f t="shared" si="13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46">
        <v>77</v>
      </c>
      <c r="B93" s="56" t="s">
        <v>66</v>
      </c>
      <c r="C93" s="50" t="s">
        <v>27</v>
      </c>
      <c r="D93" s="40">
        <v>15</v>
      </c>
      <c r="E93" s="10"/>
      <c r="F93" s="11">
        <f t="shared" si="13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21.6" customHeight="1" x14ac:dyDescent="0.25">
      <c r="A94" s="12">
        <v>78</v>
      </c>
      <c r="B94" s="24" t="s">
        <v>36</v>
      </c>
      <c r="C94" s="29" t="s">
        <v>40</v>
      </c>
      <c r="D94" s="37">
        <v>1</v>
      </c>
      <c r="E94" s="10"/>
      <c r="F94" s="11">
        <f t="shared" ref="F94:F96" si="14">SUM(D94*E94)</f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21.6" customHeight="1" x14ac:dyDescent="0.25">
      <c r="A95" s="46">
        <v>79</v>
      </c>
      <c r="B95" s="35" t="s">
        <v>37</v>
      </c>
      <c r="C95" s="34" t="s">
        <v>40</v>
      </c>
      <c r="D95" s="37">
        <v>1</v>
      </c>
      <c r="E95" s="10"/>
      <c r="F95" s="11">
        <f t="shared" si="14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0.8" customHeight="1" x14ac:dyDescent="0.25">
      <c r="A96" s="12">
        <v>80</v>
      </c>
      <c r="B96" s="35" t="s">
        <v>35</v>
      </c>
      <c r="C96" s="34" t="s">
        <v>40</v>
      </c>
      <c r="D96" s="37">
        <v>1</v>
      </c>
      <c r="E96" s="10"/>
      <c r="F96" s="11">
        <f t="shared" si="14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195" s="23" customFormat="1" ht="12.6" customHeight="1" x14ac:dyDescent="0.25">
      <c r="A97" s="75" t="s">
        <v>22</v>
      </c>
      <c r="B97" s="76"/>
      <c r="C97" s="76"/>
      <c r="D97" s="76"/>
      <c r="E97" s="76"/>
      <c r="F97" s="77"/>
      <c r="G97" s="22"/>
      <c r="H97" s="22"/>
    </row>
    <row r="98" spans="1:195" s="23" customFormat="1" ht="10.8" customHeight="1" x14ac:dyDescent="0.25">
      <c r="A98" s="12">
        <v>81</v>
      </c>
      <c r="B98" s="24" t="s">
        <v>33</v>
      </c>
      <c r="C98" s="18" t="s">
        <v>25</v>
      </c>
      <c r="D98" s="25">
        <v>1</v>
      </c>
      <c r="E98" s="26"/>
      <c r="F98" s="11">
        <f t="shared" ref="F98:F99" si="15">SUM(D98*E98)</f>
        <v>0</v>
      </c>
      <c r="G98" s="22"/>
      <c r="H98" s="22"/>
    </row>
    <row r="99" spans="1:195" s="23" customFormat="1" ht="10.8" customHeight="1" x14ac:dyDescent="0.25">
      <c r="A99" s="12">
        <v>82</v>
      </c>
      <c r="B99" s="24" t="s">
        <v>34</v>
      </c>
      <c r="C99" s="18" t="s">
        <v>26</v>
      </c>
      <c r="D99" s="27">
        <v>1.1299999999999999</v>
      </c>
      <c r="E99" s="26"/>
      <c r="F99" s="11">
        <f t="shared" si="15"/>
        <v>0</v>
      </c>
      <c r="G99" s="22"/>
    </row>
    <row r="100" spans="1:195" s="4" customFormat="1" ht="12.6" customHeight="1" thickBot="1" x14ac:dyDescent="0.3">
      <c r="A100" s="72" t="s">
        <v>53</v>
      </c>
      <c r="B100" s="73"/>
      <c r="C100" s="73"/>
      <c r="D100" s="73"/>
      <c r="E100" s="74"/>
      <c r="F100" s="21">
        <f>SUM(F80:F99)</f>
        <v>0</v>
      </c>
      <c r="G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195" ht="15" customHeight="1" x14ac:dyDescent="0.25">
      <c r="A101" s="8"/>
      <c r="C101" s="84" t="s">
        <v>2</v>
      </c>
      <c r="D101" s="85"/>
      <c r="E101" s="86">
        <f>+F100+F52+F78</f>
        <v>0</v>
      </c>
      <c r="F101" s="87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6"/>
      <c r="FD101" s="16"/>
      <c r="FE101" s="16"/>
      <c r="FF101" s="16"/>
      <c r="FG101" s="16"/>
      <c r="FH101" s="16"/>
      <c r="FI101" s="16"/>
      <c r="FJ101" s="16"/>
      <c r="FK101" s="16"/>
      <c r="FL101" s="16"/>
      <c r="FM101" s="16"/>
      <c r="FN101" s="16"/>
      <c r="FO101" s="16"/>
      <c r="FP101" s="16"/>
      <c r="FQ101" s="16"/>
      <c r="FR101" s="16"/>
      <c r="FS101" s="16"/>
      <c r="FT101" s="16"/>
      <c r="FU101" s="16"/>
      <c r="FV101" s="16"/>
      <c r="FW101" s="16"/>
      <c r="FX101" s="16"/>
      <c r="FY101" s="16"/>
      <c r="FZ101" s="16"/>
      <c r="GA101" s="16"/>
      <c r="GB101" s="16"/>
      <c r="GC101" s="16"/>
      <c r="GD101" s="16"/>
      <c r="GE101" s="16"/>
      <c r="GF101" s="16"/>
      <c r="GG101" s="16"/>
      <c r="GH101" s="16"/>
      <c r="GI101" s="16"/>
      <c r="GJ101" s="16"/>
      <c r="GK101" s="16"/>
      <c r="GL101" s="16"/>
      <c r="GM101" s="16"/>
    </row>
    <row r="102" spans="1:195" ht="15" customHeight="1" x14ac:dyDescent="0.25">
      <c r="A102" s="8"/>
      <c r="C102" s="88" t="s">
        <v>8</v>
      </c>
      <c r="D102" s="89"/>
      <c r="E102" s="90">
        <f>E101*0.2</f>
        <v>0</v>
      </c>
      <c r="F102" s="91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16"/>
      <c r="FV102" s="16"/>
      <c r="FW102" s="16"/>
      <c r="FX102" s="16"/>
      <c r="FY102" s="16"/>
      <c r="FZ102" s="16"/>
      <c r="GA102" s="16"/>
      <c r="GB102" s="16"/>
      <c r="GC102" s="16"/>
      <c r="GD102" s="16"/>
      <c r="GE102" s="16"/>
      <c r="GF102" s="16"/>
      <c r="GG102" s="16"/>
      <c r="GH102" s="16"/>
      <c r="GI102" s="16"/>
      <c r="GJ102" s="16"/>
      <c r="GK102" s="16"/>
      <c r="GL102" s="16"/>
      <c r="GM102" s="16"/>
    </row>
    <row r="103" spans="1:195" ht="15" customHeight="1" thickBot="1" x14ac:dyDescent="0.3">
      <c r="A103" s="14"/>
      <c r="C103" s="92" t="s">
        <v>0</v>
      </c>
      <c r="D103" s="93"/>
      <c r="E103" s="94">
        <f>E101+E102</f>
        <v>0</v>
      </c>
      <c r="F103" s="95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</row>
    <row r="104" spans="1:195" s="16" customFormat="1" ht="12.75" customHeight="1" x14ac:dyDescent="0.25">
      <c r="A104" s="66" t="s">
        <v>9</v>
      </c>
      <c r="B104" s="66"/>
      <c r="C104" s="66"/>
      <c r="D104" s="66"/>
      <c r="E104" s="66"/>
      <c r="F104" s="66"/>
    </row>
    <row r="105" spans="1:195" s="16" customFormat="1" ht="12.75" customHeight="1" x14ac:dyDescent="0.25">
      <c r="A105" s="66" t="s">
        <v>10</v>
      </c>
      <c r="B105" s="66"/>
      <c r="C105" s="66"/>
      <c r="D105" s="66"/>
      <c r="E105" s="66"/>
      <c r="F105" s="66"/>
    </row>
    <row r="106" spans="1:195" s="16" customFormat="1" ht="12.75" customHeight="1" x14ac:dyDescent="0.25">
      <c r="A106" s="66" t="s">
        <v>11</v>
      </c>
      <c r="B106" s="66"/>
      <c r="C106" s="66"/>
      <c r="D106" s="66"/>
      <c r="E106" s="66"/>
      <c r="F106" s="66"/>
    </row>
    <row r="107" spans="1:195" s="16" customFormat="1" ht="12.75" customHeight="1" x14ac:dyDescent="0.25">
      <c r="A107" s="3"/>
      <c r="B107" s="66" t="s">
        <v>12</v>
      </c>
      <c r="C107" s="66"/>
      <c r="D107" s="66"/>
      <c r="E107" s="66"/>
      <c r="F107" s="66"/>
    </row>
    <row r="108" spans="1:195" s="16" customFormat="1" ht="12.75" customHeight="1" x14ac:dyDescent="0.25">
      <c r="A108" s="66" t="s">
        <v>30</v>
      </c>
      <c r="B108" s="66"/>
      <c r="C108" s="66"/>
      <c r="D108" s="66"/>
      <c r="E108" s="66"/>
      <c r="F108" s="66"/>
    </row>
    <row r="109" spans="1:195" s="16" customFormat="1" ht="12.75" customHeight="1" x14ac:dyDescent="0.25">
      <c r="A109" s="66" t="s">
        <v>20</v>
      </c>
      <c r="B109" s="66"/>
      <c r="C109" s="66"/>
      <c r="D109" s="66"/>
      <c r="E109" s="66"/>
      <c r="F109" s="66"/>
    </row>
    <row r="110" spans="1:195" s="16" customFormat="1" ht="12.75" customHeight="1" x14ac:dyDescent="0.25">
      <c r="A110" s="66" t="s">
        <v>19</v>
      </c>
      <c r="B110" s="66"/>
      <c r="C110" s="66"/>
      <c r="D110" s="66"/>
      <c r="E110" s="66"/>
      <c r="F110" s="66"/>
    </row>
    <row r="111" spans="1:195" s="16" customFormat="1" ht="12.75" customHeight="1" x14ac:dyDescent="0.25">
      <c r="A111" s="3"/>
      <c r="B111" s="66" t="s">
        <v>17</v>
      </c>
      <c r="C111" s="66"/>
      <c r="D111" s="66"/>
      <c r="E111" s="66"/>
      <c r="F111" s="66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</row>
    <row r="112" spans="1:195" s="16" customFormat="1" ht="12.75" customHeight="1" x14ac:dyDescent="0.25">
      <c r="A112" s="66" t="s">
        <v>31</v>
      </c>
      <c r="B112" s="66"/>
      <c r="C112" s="66"/>
      <c r="D112" s="66"/>
      <c r="E112" s="66"/>
      <c r="F112" s="66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</row>
    <row r="113" spans="1:195" s="16" customFormat="1" ht="12.75" customHeight="1" x14ac:dyDescent="0.25">
      <c r="A113" s="3"/>
      <c r="B113" s="66" t="s">
        <v>32</v>
      </c>
      <c r="C113" s="66"/>
      <c r="D113" s="66"/>
      <c r="E113" s="66"/>
      <c r="F113" s="66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</row>
    <row r="114" spans="1:195" s="16" customFormat="1" x14ac:dyDescent="0.25">
      <c r="A114" s="66" t="s">
        <v>21</v>
      </c>
      <c r="B114" s="66"/>
      <c r="C114" s="66"/>
      <c r="D114" s="66"/>
      <c r="E114" s="66"/>
      <c r="F114" s="66"/>
    </row>
    <row r="115" spans="1:195" s="16" customFormat="1" x14ac:dyDescent="0.25">
      <c r="A115" s="3"/>
      <c r="B115" s="66" t="s">
        <v>28</v>
      </c>
      <c r="C115" s="66"/>
      <c r="D115" s="66"/>
      <c r="E115" s="66"/>
      <c r="F115" s="66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</row>
    <row r="116" spans="1:195" s="16" customFormat="1" x14ac:dyDescent="0.25">
      <c r="A116" s="3"/>
      <c r="B116" s="66" t="s">
        <v>29</v>
      </c>
      <c r="C116" s="66"/>
      <c r="D116" s="66"/>
      <c r="E116" s="66"/>
      <c r="F116" s="66"/>
    </row>
  </sheetData>
  <mergeCells count="37">
    <mergeCell ref="A8:F8"/>
    <mergeCell ref="A52:E52"/>
    <mergeCell ref="A1:F1"/>
    <mergeCell ref="A5:A7"/>
    <mergeCell ref="B5:B7"/>
    <mergeCell ref="C5:C7"/>
    <mergeCell ref="D5:D6"/>
    <mergeCell ref="E5:E7"/>
    <mergeCell ref="F5:F7"/>
    <mergeCell ref="A48:F48"/>
    <mergeCell ref="A9:F9"/>
    <mergeCell ref="A29:F29"/>
    <mergeCell ref="B116:F116"/>
    <mergeCell ref="B115:F115"/>
    <mergeCell ref="A114:F114"/>
    <mergeCell ref="B113:F113"/>
    <mergeCell ref="A112:F112"/>
    <mergeCell ref="B111:F111"/>
    <mergeCell ref="C101:D101"/>
    <mergeCell ref="E101:F101"/>
    <mergeCell ref="C102:D102"/>
    <mergeCell ref="E102:F102"/>
    <mergeCell ref="C103:D103"/>
    <mergeCell ref="E103:F103"/>
    <mergeCell ref="A110:F110"/>
    <mergeCell ref="A109:F109"/>
    <mergeCell ref="A108:F108"/>
    <mergeCell ref="B107:F107"/>
    <mergeCell ref="A106:F106"/>
    <mergeCell ref="A53:F53"/>
    <mergeCell ref="A75:F75"/>
    <mergeCell ref="A78:E78"/>
    <mergeCell ref="A105:F105"/>
    <mergeCell ref="A104:F104"/>
    <mergeCell ref="A100:E100"/>
    <mergeCell ref="A97:F97"/>
    <mergeCell ref="A79:F79"/>
  </mergeCells>
  <phoneticPr fontId="2" type="noConversion"/>
  <conditionalFormatting sqref="A48">
    <cfRule type="cellIs" dxfId="9" priority="312" stopIfTrue="1" operator="equal">
      <formula>0</formula>
    </cfRule>
  </conditionalFormatting>
  <conditionalFormatting sqref="A75">
    <cfRule type="cellIs" dxfId="8" priority="17" stopIfTrue="1" operator="equal">
      <formula>0</formula>
    </cfRule>
  </conditionalFormatting>
  <conditionalFormatting sqref="A97">
    <cfRule type="cellIs" dxfId="7" priority="221" stopIfTrue="1" operator="equal">
      <formula>0</formula>
    </cfRule>
  </conditionalFormatting>
  <conditionalFormatting sqref="B18:B19">
    <cfRule type="cellIs" dxfId="6" priority="2" stopIfTrue="1" operator="equal">
      <formula>0</formula>
    </cfRule>
  </conditionalFormatting>
  <conditionalFormatting sqref="B61:B62 B65:B66 B69:B70">
    <cfRule type="cellIs" dxfId="5" priority="7" stopIfTrue="1" operator="equal">
      <formula>0</formula>
    </cfRule>
  </conditionalFormatting>
  <conditionalFormatting sqref="B83:B84 B87:B88 B90:B91">
    <cfRule type="cellIs" dxfId="4" priority="4" stopIfTrue="1" operator="equal">
      <formula>0</formula>
    </cfRule>
  </conditionalFormatting>
  <conditionalFormatting sqref="C30:D35 B36:D45 C46:D46 B47:D47">
    <cfRule type="cellIs" dxfId="3" priority="1" stopIfTrue="1" operator="equal">
      <formula>0</formula>
    </cfRule>
  </conditionalFormatting>
  <conditionalFormatting sqref="D10 B11:D17 C18:D23 B24:D27 C28:D28">
    <cfRule type="cellIs" dxfId="2" priority="3" stopIfTrue="1" operator="equal">
      <formula>0</formula>
    </cfRule>
  </conditionalFormatting>
  <conditionalFormatting sqref="D54:D72">
    <cfRule type="cellIs" dxfId="1" priority="9" stopIfTrue="1" operator="equal">
      <formula>0</formula>
    </cfRule>
  </conditionalFormatting>
  <conditionalFormatting sqref="D80:D93">
    <cfRule type="cellIs" dxfId="0" priority="6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0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2023-09-20T09:58:33Z</dcterms:modified>
</cp:coreProperties>
</file>